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apital Projects - 2023\19 Rd\Contract Documents\Construction\"/>
    </mc:Choice>
  </mc:AlternateContent>
  <bookViews>
    <workbookView xWindow="-120" yWindow="-120" windowWidth="29040" windowHeight="15720"/>
  </bookViews>
  <sheets>
    <sheet name="Bid Form" sheetId="1" r:id="rId1"/>
  </sheets>
  <definedNames>
    <definedName name="_xlnm.Print_Area" localSheetId="0">'Bid Form'!$A$1:$F$92</definedName>
    <definedName name="_xlnm.Print_Titles" localSheetId="0">'Bid Form'!$1:$6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A23" i="1"/>
  <c r="A22" i="1"/>
  <c r="F21" i="1"/>
  <c r="F20" i="1"/>
  <c r="F19" i="1"/>
  <c r="F31" i="1"/>
  <c r="F30" i="1"/>
  <c r="F29" i="1"/>
  <c r="F28" i="1"/>
  <c r="F78" i="1"/>
  <c r="F77" i="1"/>
  <c r="F76" i="1"/>
  <c r="F75" i="1"/>
  <c r="F74" i="1"/>
  <c r="F73" i="1"/>
  <c r="F72" i="1"/>
  <c r="F34" i="1"/>
  <c r="F33" i="1"/>
  <c r="F14" i="1"/>
  <c r="F13" i="1"/>
  <c r="F79" i="1" l="1"/>
  <c r="F71" i="1"/>
  <c r="F70" i="1"/>
  <c r="F69" i="1"/>
  <c r="F16" i="1"/>
  <c r="F65" i="1"/>
  <c r="F43" i="1"/>
  <c r="F68" i="1"/>
  <c r="F67" i="1"/>
  <c r="F66" i="1"/>
  <c r="F45" i="1"/>
  <c r="F42" i="1"/>
  <c r="F41" i="1"/>
  <c r="F40" i="1"/>
  <c r="F39" i="1"/>
  <c r="F8" i="1"/>
  <c r="F35" i="1"/>
  <c r="F32" i="1"/>
  <c r="F27" i="1"/>
  <c r="F26" i="1"/>
  <c r="F11" i="1" l="1"/>
  <c r="A8" i="1"/>
  <c r="F12" i="1"/>
  <c r="F64" i="1"/>
  <c r="F63" i="1"/>
  <c r="F62" i="1"/>
  <c r="F61" i="1"/>
  <c r="F60" i="1"/>
  <c r="F59" i="1"/>
  <c r="F58" i="1"/>
  <c r="F57" i="1"/>
  <c r="F56" i="1"/>
  <c r="F55" i="1"/>
  <c r="F54" i="1"/>
  <c r="F50" i="1"/>
  <c r="F38" i="1"/>
  <c r="F25" i="1"/>
  <c r="F24" i="1"/>
  <c r="F23" i="1"/>
  <c r="F18" i="1"/>
  <c r="F17" i="1"/>
  <c r="F15" i="1"/>
  <c r="F10" i="1"/>
  <c r="F9" i="1"/>
  <c r="F7" i="1"/>
  <c r="F80" i="1"/>
  <c r="A9" i="1" l="1"/>
  <c r="A10" i="1" l="1"/>
  <c r="A11" i="1" s="1"/>
  <c r="A12" i="1" s="1"/>
  <c r="A13" i="1" s="1"/>
  <c r="A14" i="1" s="1"/>
  <c r="A15" i="1" l="1"/>
  <c r="C51" i="1"/>
  <c r="F51" i="1" s="1"/>
  <c r="C52" i="1"/>
  <c r="F52" i="1" s="1"/>
  <c r="C53" i="1"/>
  <c r="F53" i="1" s="1"/>
  <c r="C49" i="1"/>
  <c r="C46" i="1"/>
  <c r="F46" i="1" s="1"/>
  <c r="C47" i="1"/>
  <c r="F47" i="1" s="1"/>
  <c r="C48" i="1"/>
  <c r="F48" i="1" s="1"/>
  <c r="C44" i="1"/>
  <c r="F44" i="1" s="1"/>
  <c r="C37" i="1"/>
  <c r="F37" i="1" s="1"/>
  <c r="C36" i="1"/>
  <c r="F36" i="1" s="1"/>
  <c r="A16" i="1" l="1"/>
  <c r="A17" i="1" s="1"/>
  <c r="A18" i="1" s="1"/>
  <c r="F49" i="1"/>
  <c r="D83" i="1" s="1"/>
  <c r="A19" i="1" l="1"/>
  <c r="A20" i="1" s="1"/>
  <c r="A21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<sst xmlns="http://schemas.openxmlformats.org/spreadsheetml/2006/main" count="163" uniqueCount="100">
  <si>
    <t>Connect to existing manhole</t>
  </si>
  <si>
    <t>Quantity</t>
  </si>
  <si>
    <t>15-inch SDR-35</t>
  </si>
  <si>
    <t>12-inch SDR-35</t>
  </si>
  <si>
    <t>Storm Ceptor</t>
  </si>
  <si>
    <t>EA</t>
  </si>
  <si>
    <t>LS</t>
  </si>
  <si>
    <t>LF</t>
  </si>
  <si>
    <t>24"x24" Catch Basin</t>
  </si>
  <si>
    <t>15-inch HDPE</t>
  </si>
  <si>
    <t>24-inch HDPE</t>
  </si>
  <si>
    <t>18-inch HDPE</t>
  </si>
  <si>
    <t>48-inch RCP</t>
  </si>
  <si>
    <t>30-inch HDPE</t>
  </si>
  <si>
    <t>24" PVC</t>
  </si>
  <si>
    <t>Irrigation Box 1A</t>
  </si>
  <si>
    <t>Irrigation Box 2A</t>
  </si>
  <si>
    <t>Irrigation Box 3A</t>
  </si>
  <si>
    <t>18" PVC</t>
  </si>
  <si>
    <t>12" PVC</t>
  </si>
  <si>
    <t>12" Gate Valve</t>
  </si>
  <si>
    <t>Reset mail box</t>
  </si>
  <si>
    <t>18" RCP</t>
  </si>
  <si>
    <t>24" RCP</t>
  </si>
  <si>
    <t>Item Description</t>
  </si>
  <si>
    <t>Mobilization</t>
  </si>
  <si>
    <t>Traffic Control</t>
  </si>
  <si>
    <t>Construction Surveying</t>
  </si>
  <si>
    <t>Material Testing</t>
  </si>
  <si>
    <t>Flashing Stop Sign</t>
  </si>
  <si>
    <t>Unit</t>
  </si>
  <si>
    <t>No.</t>
  </si>
  <si>
    <t>Irrigation Tee 1B</t>
  </si>
  <si>
    <t>Irrigation Tee 2B</t>
  </si>
  <si>
    <t>Irrigation MH 1C</t>
  </si>
  <si>
    <t>Irrigation MH 2C</t>
  </si>
  <si>
    <t>CY</t>
  </si>
  <si>
    <t>Excavation</t>
  </si>
  <si>
    <t>4-inch Service Line</t>
  </si>
  <si>
    <t>TON</t>
  </si>
  <si>
    <t xml:space="preserve">8-inch PVC C-900 </t>
  </si>
  <si>
    <t>Unit Cost</t>
  </si>
  <si>
    <t>Extension</t>
  </si>
  <si>
    <t>City of Fruita</t>
  </si>
  <si>
    <t>Bid Schedule</t>
  </si>
  <si>
    <t>19 Road Improvement Project</t>
  </si>
  <si>
    <t>Project No. 130-750-77-4730</t>
  </si>
  <si>
    <t>Force Account</t>
  </si>
  <si>
    <t>Company Name:</t>
  </si>
  <si>
    <t>By:</t>
  </si>
  <si>
    <t>Signature:</t>
  </si>
  <si>
    <t>Date:</t>
  </si>
  <si>
    <t>Clear and Grub</t>
  </si>
  <si>
    <t>AC</t>
  </si>
  <si>
    <t>Stormwater Management</t>
  </si>
  <si>
    <t>Asphalt Milling/Disposal</t>
  </si>
  <si>
    <t>Hot Mix Asphalt</t>
  </si>
  <si>
    <t>4"-Wide Solid White Striping</t>
  </si>
  <si>
    <t>4"-Wide Solid Yellow Striping</t>
  </si>
  <si>
    <t>SY</t>
  </si>
  <si>
    <t>Ton</t>
  </si>
  <si>
    <t>Variable Message Board</t>
  </si>
  <si>
    <t>GVIC Removal of Structure</t>
  </si>
  <si>
    <t>GVIC Structural Excavation</t>
  </si>
  <si>
    <t>60-inch Storm Manhole</t>
  </si>
  <si>
    <t>72-inch Storm Manhole</t>
  </si>
  <si>
    <t>SF</t>
  </si>
  <si>
    <t>12" CMP Driveway Culvert</t>
  </si>
  <si>
    <t>LB</t>
  </si>
  <si>
    <t>Concrete Class D (Bridge)</t>
  </si>
  <si>
    <t>Structural Concrete Coating</t>
  </si>
  <si>
    <t>Reinforcing Steel</t>
  </si>
  <si>
    <t>GVIC Structural Backfill (Class 1)</t>
  </si>
  <si>
    <t>2-inch Gate Valve</t>
  </si>
  <si>
    <t>Seeding</t>
  </si>
  <si>
    <t xml:space="preserve">Small Tree Removal (12-Inch Dia. and less) </t>
  </si>
  <si>
    <t>Sign (Stop/Speed limit/Etc.)</t>
  </si>
  <si>
    <t>Embankment/Fill</t>
  </si>
  <si>
    <t>Class 6 Aggregate Base Course</t>
  </si>
  <si>
    <t>Remove Fence</t>
  </si>
  <si>
    <t>Days</t>
  </si>
  <si>
    <t>Thermoplastic Crosswalk/Stop Bar Markings</t>
  </si>
  <si>
    <t>3/4-inch Service Near</t>
  </si>
  <si>
    <t>3/4-inch Service Far</t>
  </si>
  <si>
    <t>Air Release/Air Vacuum</t>
  </si>
  <si>
    <t>Fire Hydrant Assembly</t>
  </si>
  <si>
    <t>Trench Stabilization Rock</t>
  </si>
  <si>
    <t>Export Unsuitable Backfill Material</t>
  </si>
  <si>
    <t>Structural Backfill Material</t>
  </si>
  <si>
    <t>Reconstruct Existing Driveway</t>
  </si>
  <si>
    <t>4-ft Manhole</t>
  </si>
  <si>
    <t>Curb Ramp Type 1</t>
  </si>
  <si>
    <t>Curb Ramp Type 2</t>
  </si>
  <si>
    <t>Curb Ramp Type 3</t>
  </si>
  <si>
    <t>Total Base Bid Amount</t>
  </si>
  <si>
    <t>Concrete Curb Gutter &amp; Sidewalk Removal</t>
  </si>
  <si>
    <t>Concrete Ditch Removal</t>
  </si>
  <si>
    <t>Remove/Plug existing ditch culvert</t>
  </si>
  <si>
    <t>Remove/reset Irrigation Pump</t>
  </si>
  <si>
    <t>GVIC Aggregate Base Course (Class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</si>
</sst>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6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0" fontId="0" fillId="0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5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165" fontId="0" fillId="0" borderId="0" xfId="0" applyNumberFormat="1"/>
    <xf numFmtId="165" fontId="0" fillId="0" borderId="0" xfId="0" applyNumberFormat="1" applyBorder="1"/>
    <xf numFmtId="165" fontId="0" fillId="0" borderId="2" xfId="0" applyNumberFormat="1" applyBorder="1"/>
    <xf numFmtId="165" fontId="0" fillId="0" borderId="1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4" xfId="0" applyNumberFormat="1" applyBorder="1"/>
    <xf numFmtId="165" fontId="0" fillId="0" borderId="4" xfId="0" applyNumberFormat="1" applyFill="1" applyBorder="1"/>
    <xf numFmtId="0" fontId="0" fillId="0" borderId="7" xfId="0" applyBorder="1"/>
    <xf numFmtId="165" fontId="0" fillId="0" borderId="7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2" xfId="0" applyNumberFormat="1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58" workbookViewId="0">
      <selection activeCell="J87" sqref="J87"/>
    </sheetView>
  </sheetViews>
  <sheetFormatPr defaultRowHeight="14.25"/>
  <cols>
    <col min="2" max="2" width="41" customWidth="1"/>
    <col min="3" max="3" width="9" style="29"/>
    <col min="5" max="6" width="13.75" customWidth="1"/>
  </cols>
  <sheetData>
    <row r="1" spans="1:14" ht="15">
      <c r="A1" s="42" t="s">
        <v>43</v>
      </c>
      <c r="B1" s="42"/>
      <c r="C1" s="42"/>
      <c r="D1" s="42"/>
      <c r="E1" s="43"/>
      <c r="F1" s="43"/>
    </row>
    <row r="2" spans="1:14" ht="15">
      <c r="A2" s="42" t="s">
        <v>44</v>
      </c>
      <c r="B2" s="43"/>
      <c r="C2" s="43"/>
      <c r="D2" s="43"/>
      <c r="E2" s="43"/>
      <c r="F2" s="43"/>
    </row>
    <row r="3" spans="1:14" ht="15">
      <c r="A3" s="42" t="s">
        <v>45</v>
      </c>
      <c r="B3" s="42"/>
      <c r="C3" s="42"/>
      <c r="D3" s="42"/>
      <c r="E3" s="43"/>
      <c r="F3" s="43"/>
    </row>
    <row r="4" spans="1:14" ht="15">
      <c r="A4" s="44" t="s">
        <v>46</v>
      </c>
      <c r="B4" s="45"/>
      <c r="C4" s="45"/>
      <c r="D4" s="45"/>
      <c r="E4" s="45"/>
      <c r="F4" s="45"/>
    </row>
    <row r="5" spans="1:14" ht="15" thickBot="1"/>
    <row r="6" spans="1:14" ht="15" customHeight="1">
      <c r="A6" s="33" t="s">
        <v>31</v>
      </c>
      <c r="B6" s="34" t="s">
        <v>24</v>
      </c>
      <c r="C6" s="35" t="s">
        <v>1</v>
      </c>
      <c r="D6" s="36" t="s">
        <v>30</v>
      </c>
      <c r="E6" s="36" t="s">
        <v>41</v>
      </c>
      <c r="F6" s="37" t="s">
        <v>42</v>
      </c>
    </row>
    <row r="7" spans="1:14" ht="15" customHeight="1">
      <c r="A7" s="15">
        <v>1</v>
      </c>
      <c r="B7" s="16" t="s">
        <v>25</v>
      </c>
      <c r="C7" s="38">
        <v>1</v>
      </c>
      <c r="D7" s="17" t="s">
        <v>6</v>
      </c>
      <c r="E7" s="18"/>
      <c r="F7" s="19">
        <f>+E7*C7</f>
        <v>0</v>
      </c>
    </row>
    <row r="8" spans="1:14" ht="15" customHeight="1">
      <c r="A8" s="20">
        <f t="shared" ref="A8:A23" si="0">+A7+1</f>
        <v>2</v>
      </c>
      <c r="B8" s="16" t="s">
        <v>52</v>
      </c>
      <c r="C8" s="38">
        <v>5.5</v>
      </c>
      <c r="D8" s="17" t="s">
        <v>53</v>
      </c>
      <c r="E8" s="18"/>
      <c r="F8" s="19">
        <f t="shared" ref="F8:F79" si="1">+E8*C8</f>
        <v>0</v>
      </c>
    </row>
    <row r="9" spans="1:14" ht="15" customHeight="1">
      <c r="A9" s="15">
        <f t="shared" si="0"/>
        <v>3</v>
      </c>
      <c r="B9" s="16" t="s">
        <v>27</v>
      </c>
      <c r="C9" s="38">
        <v>1</v>
      </c>
      <c r="D9" s="17" t="s">
        <v>6</v>
      </c>
      <c r="E9" s="18"/>
      <c r="F9" s="19">
        <f t="shared" si="1"/>
        <v>0</v>
      </c>
    </row>
    <row r="10" spans="1:14" ht="15" customHeight="1">
      <c r="A10" s="15">
        <f t="shared" si="0"/>
        <v>4</v>
      </c>
      <c r="B10" s="16" t="s">
        <v>28</v>
      </c>
      <c r="C10" s="38">
        <v>1</v>
      </c>
      <c r="D10" s="17" t="s">
        <v>6</v>
      </c>
      <c r="E10" s="18"/>
      <c r="F10" s="19">
        <f t="shared" si="1"/>
        <v>0</v>
      </c>
    </row>
    <row r="11" spans="1:14" ht="15" customHeight="1">
      <c r="A11" s="15">
        <f t="shared" si="0"/>
        <v>5</v>
      </c>
      <c r="B11" s="16" t="s">
        <v>54</v>
      </c>
      <c r="C11" s="38">
        <v>1</v>
      </c>
      <c r="D11" s="17" t="s">
        <v>6</v>
      </c>
      <c r="E11" s="18"/>
      <c r="F11" s="19">
        <f>+E11*C11</f>
        <v>0</v>
      </c>
    </row>
    <row r="12" spans="1:14" ht="15" customHeight="1">
      <c r="A12" s="15">
        <f t="shared" si="0"/>
        <v>6</v>
      </c>
      <c r="B12" s="16" t="s">
        <v>26</v>
      </c>
      <c r="C12" s="38">
        <v>1</v>
      </c>
      <c r="D12" s="17" t="s">
        <v>6</v>
      </c>
      <c r="E12" s="18"/>
      <c r="F12" s="19">
        <f>+E12*C12</f>
        <v>0</v>
      </c>
    </row>
    <row r="13" spans="1:14" ht="15" customHeight="1">
      <c r="A13" s="15">
        <f t="shared" si="0"/>
        <v>7</v>
      </c>
      <c r="B13" s="16" t="s">
        <v>29</v>
      </c>
      <c r="C13" s="38">
        <v>4</v>
      </c>
      <c r="D13" s="17" t="s">
        <v>5</v>
      </c>
      <c r="E13" s="18"/>
      <c r="F13" s="19">
        <f t="shared" ref="F13" si="2">+E13*C13</f>
        <v>0</v>
      </c>
    </row>
    <row r="14" spans="1:14" ht="15" customHeight="1">
      <c r="A14" s="15">
        <f t="shared" si="0"/>
        <v>8</v>
      </c>
      <c r="B14" s="16" t="s">
        <v>61</v>
      </c>
      <c r="C14" s="38">
        <v>6</v>
      </c>
      <c r="D14" s="17" t="s">
        <v>80</v>
      </c>
      <c r="E14" s="18"/>
      <c r="F14" s="19">
        <f>+E14*C14</f>
        <v>0</v>
      </c>
      <c r="I14" s="7"/>
      <c r="J14" s="8"/>
      <c r="K14" s="8"/>
      <c r="L14" s="7"/>
      <c r="M14" s="9"/>
      <c r="N14" s="9"/>
    </row>
    <row r="15" spans="1:14" ht="15" customHeight="1">
      <c r="A15" s="15">
        <f t="shared" si="0"/>
        <v>9</v>
      </c>
      <c r="B15" s="16" t="s">
        <v>21</v>
      </c>
      <c r="C15" s="38">
        <v>17</v>
      </c>
      <c r="D15" s="17" t="s">
        <v>5</v>
      </c>
      <c r="E15" s="18"/>
      <c r="F15" s="19">
        <f t="shared" si="1"/>
        <v>0</v>
      </c>
    </row>
    <row r="16" spans="1:14" ht="15" customHeight="1">
      <c r="A16" s="21">
        <f t="shared" si="0"/>
        <v>10</v>
      </c>
      <c r="B16" s="22" t="s">
        <v>75</v>
      </c>
      <c r="C16" s="38">
        <v>1</v>
      </c>
      <c r="D16" s="17" t="s">
        <v>6</v>
      </c>
      <c r="E16" s="18"/>
      <c r="F16" s="19">
        <f t="shared" si="1"/>
        <v>0</v>
      </c>
    </row>
    <row r="17" spans="1:6" ht="15" customHeight="1">
      <c r="A17" s="21">
        <f t="shared" si="0"/>
        <v>11</v>
      </c>
      <c r="B17" s="22" t="s">
        <v>76</v>
      </c>
      <c r="C17" s="38">
        <v>17</v>
      </c>
      <c r="D17" s="17" t="s">
        <v>5</v>
      </c>
      <c r="E17" s="18"/>
      <c r="F17" s="19">
        <f t="shared" si="1"/>
        <v>0</v>
      </c>
    </row>
    <row r="18" spans="1:6" ht="15" customHeight="1">
      <c r="A18" s="21">
        <f t="shared" si="0"/>
        <v>12</v>
      </c>
      <c r="B18" s="22" t="s">
        <v>79</v>
      </c>
      <c r="C18" s="38">
        <v>4100</v>
      </c>
      <c r="D18" s="17" t="s">
        <v>7</v>
      </c>
      <c r="E18" s="18"/>
      <c r="F18" s="19">
        <f t="shared" si="1"/>
        <v>0</v>
      </c>
    </row>
    <row r="19" spans="1:6" ht="15" customHeight="1">
      <c r="A19" s="21">
        <f t="shared" si="0"/>
        <v>13</v>
      </c>
      <c r="B19" s="22" t="s">
        <v>95</v>
      </c>
      <c r="C19" s="38">
        <v>20</v>
      </c>
      <c r="D19" s="17" t="s">
        <v>7</v>
      </c>
      <c r="E19" s="18"/>
      <c r="F19" s="19">
        <f t="shared" si="1"/>
        <v>0</v>
      </c>
    </row>
    <row r="20" spans="1:6" ht="15" customHeight="1">
      <c r="A20" s="21">
        <f t="shared" si="0"/>
        <v>14</v>
      </c>
      <c r="B20" s="22" t="s">
        <v>96</v>
      </c>
      <c r="C20" s="38">
        <v>700</v>
      </c>
      <c r="D20" s="17" t="s">
        <v>7</v>
      </c>
      <c r="E20" s="18"/>
      <c r="F20" s="19">
        <f t="shared" si="1"/>
        <v>0</v>
      </c>
    </row>
    <row r="21" spans="1:6" ht="15" customHeight="1">
      <c r="A21" s="21">
        <f t="shared" si="0"/>
        <v>15</v>
      </c>
      <c r="B21" s="22" t="s">
        <v>97</v>
      </c>
      <c r="C21" s="38">
        <v>100</v>
      </c>
      <c r="D21" s="17" t="s">
        <v>7</v>
      </c>
      <c r="E21" s="18"/>
      <c r="F21" s="19">
        <f t="shared" si="1"/>
        <v>0</v>
      </c>
    </row>
    <row r="22" spans="1:6" ht="15" customHeight="1">
      <c r="A22" s="21">
        <f t="shared" si="0"/>
        <v>16</v>
      </c>
      <c r="B22" s="22" t="s">
        <v>98</v>
      </c>
      <c r="C22" s="38">
        <v>2</v>
      </c>
      <c r="D22" s="17" t="s">
        <v>5</v>
      </c>
      <c r="E22" s="18"/>
      <c r="F22" s="19">
        <f t="shared" si="1"/>
        <v>0</v>
      </c>
    </row>
    <row r="23" spans="1:6" ht="15" customHeight="1">
      <c r="A23" s="21">
        <f t="shared" si="0"/>
        <v>17</v>
      </c>
      <c r="B23" s="22" t="s">
        <v>77</v>
      </c>
      <c r="C23" s="38">
        <v>13000</v>
      </c>
      <c r="D23" s="17" t="s">
        <v>36</v>
      </c>
      <c r="E23" s="18"/>
      <c r="F23" s="19">
        <f t="shared" si="1"/>
        <v>0</v>
      </c>
    </row>
    <row r="24" spans="1:6" ht="15" customHeight="1">
      <c r="A24" s="21">
        <f t="shared" ref="A24:A80" si="3">+A23+1</f>
        <v>18</v>
      </c>
      <c r="B24" s="22" t="s">
        <v>37</v>
      </c>
      <c r="C24" s="38">
        <v>1</v>
      </c>
      <c r="D24" s="17" t="s">
        <v>6</v>
      </c>
      <c r="E24" s="18"/>
      <c r="F24" s="19">
        <f t="shared" si="1"/>
        <v>0</v>
      </c>
    </row>
    <row r="25" spans="1:6" ht="15" customHeight="1">
      <c r="A25" s="21">
        <f t="shared" si="3"/>
        <v>19</v>
      </c>
      <c r="B25" s="22" t="s">
        <v>78</v>
      </c>
      <c r="C25" s="38">
        <v>17000</v>
      </c>
      <c r="D25" s="17" t="s">
        <v>39</v>
      </c>
      <c r="E25" s="18"/>
      <c r="F25" s="19">
        <f t="shared" si="1"/>
        <v>0</v>
      </c>
    </row>
    <row r="26" spans="1:6" ht="15" customHeight="1">
      <c r="A26" s="21">
        <f t="shared" si="3"/>
        <v>20</v>
      </c>
      <c r="B26" s="23" t="s">
        <v>55</v>
      </c>
      <c r="C26" s="38">
        <v>14000</v>
      </c>
      <c r="D26" s="24" t="s">
        <v>59</v>
      </c>
      <c r="E26" s="18"/>
      <c r="F26" s="19">
        <f t="shared" si="1"/>
        <v>0</v>
      </c>
    </row>
    <row r="27" spans="1:6" ht="15" customHeight="1">
      <c r="A27" s="21">
        <f t="shared" si="3"/>
        <v>21</v>
      </c>
      <c r="B27" s="23" t="s">
        <v>56</v>
      </c>
      <c r="C27" s="38">
        <v>10000</v>
      </c>
      <c r="D27" s="24" t="s">
        <v>60</v>
      </c>
      <c r="E27" s="18"/>
      <c r="F27" s="19">
        <f t="shared" si="1"/>
        <v>0</v>
      </c>
    </row>
    <row r="28" spans="1:6" ht="15" customHeight="1">
      <c r="A28" s="21">
        <f t="shared" si="3"/>
        <v>22</v>
      </c>
      <c r="B28" s="23" t="s">
        <v>91</v>
      </c>
      <c r="C28" s="38">
        <v>3</v>
      </c>
      <c r="D28" s="24" t="s">
        <v>5</v>
      </c>
      <c r="E28" s="18"/>
      <c r="F28" s="19">
        <f t="shared" si="1"/>
        <v>0</v>
      </c>
    </row>
    <row r="29" spans="1:6" ht="15" customHeight="1">
      <c r="A29" s="21">
        <f t="shared" si="3"/>
        <v>23</v>
      </c>
      <c r="B29" s="23" t="s">
        <v>92</v>
      </c>
      <c r="C29" s="38">
        <v>1</v>
      </c>
      <c r="D29" s="24" t="s">
        <v>5</v>
      </c>
      <c r="E29" s="18"/>
      <c r="F29" s="19">
        <f t="shared" si="1"/>
        <v>0</v>
      </c>
    </row>
    <row r="30" spans="1:6" ht="15" customHeight="1">
      <c r="A30" s="21">
        <f t="shared" si="3"/>
        <v>24</v>
      </c>
      <c r="B30" s="23" t="s">
        <v>93</v>
      </c>
      <c r="C30" s="38">
        <v>2</v>
      </c>
      <c r="D30" s="24" t="s">
        <v>5</v>
      </c>
      <c r="E30" s="18"/>
      <c r="F30" s="19">
        <f t="shared" si="1"/>
        <v>0</v>
      </c>
    </row>
    <row r="31" spans="1:6" ht="15" customHeight="1">
      <c r="A31" s="21">
        <f t="shared" si="3"/>
        <v>25</v>
      </c>
      <c r="B31" s="23" t="s">
        <v>57</v>
      </c>
      <c r="C31" s="38">
        <v>15000</v>
      </c>
      <c r="D31" s="24" t="s">
        <v>7</v>
      </c>
      <c r="E31" s="18"/>
      <c r="F31" s="19">
        <f t="shared" si="1"/>
        <v>0</v>
      </c>
    </row>
    <row r="32" spans="1:6" ht="15" customHeight="1">
      <c r="A32" s="21">
        <f t="shared" si="3"/>
        <v>26</v>
      </c>
      <c r="B32" s="23" t="s">
        <v>58</v>
      </c>
      <c r="C32" s="38">
        <v>14000</v>
      </c>
      <c r="D32" s="24" t="s">
        <v>7</v>
      </c>
      <c r="E32" s="18"/>
      <c r="F32" s="19">
        <f t="shared" si="1"/>
        <v>0</v>
      </c>
    </row>
    <row r="33" spans="1:8" ht="15" customHeight="1">
      <c r="A33" s="21">
        <f t="shared" si="3"/>
        <v>27</v>
      </c>
      <c r="B33" s="23" t="s">
        <v>81</v>
      </c>
      <c r="C33" s="38">
        <v>4785</v>
      </c>
      <c r="D33" s="24" t="s">
        <v>66</v>
      </c>
      <c r="E33" s="18"/>
      <c r="F33" s="19">
        <f t="shared" si="1"/>
        <v>0</v>
      </c>
    </row>
    <row r="34" spans="1:8" ht="15" customHeight="1">
      <c r="A34" s="21">
        <f t="shared" si="3"/>
        <v>28</v>
      </c>
      <c r="B34" s="16" t="s">
        <v>0</v>
      </c>
      <c r="C34" s="38">
        <v>1</v>
      </c>
      <c r="D34" s="17" t="s">
        <v>5</v>
      </c>
      <c r="E34" s="18"/>
      <c r="F34" s="19">
        <f t="shared" si="1"/>
        <v>0</v>
      </c>
      <c r="H34" s="1"/>
    </row>
    <row r="35" spans="1:8" ht="15" customHeight="1">
      <c r="A35" s="21">
        <f t="shared" si="3"/>
        <v>29</v>
      </c>
      <c r="B35" s="16" t="s">
        <v>90</v>
      </c>
      <c r="C35" s="38">
        <v>15</v>
      </c>
      <c r="D35" s="17" t="s">
        <v>5</v>
      </c>
      <c r="E35" s="18"/>
      <c r="F35" s="19">
        <f t="shared" si="1"/>
        <v>0</v>
      </c>
    </row>
    <row r="36" spans="1:8" ht="15" customHeight="1">
      <c r="A36" s="21">
        <f t="shared" si="3"/>
        <v>30</v>
      </c>
      <c r="B36" s="16" t="s">
        <v>3</v>
      </c>
      <c r="C36" s="38">
        <f>50+301.9+348.1+444.7+403.5+250+230+369.5+6+366</f>
        <v>2769.7</v>
      </c>
      <c r="D36" s="17" t="s">
        <v>7</v>
      </c>
      <c r="E36" s="18"/>
      <c r="F36" s="19">
        <f t="shared" si="1"/>
        <v>0</v>
      </c>
    </row>
    <row r="37" spans="1:8" ht="15" customHeight="1">
      <c r="A37" s="21">
        <f t="shared" si="3"/>
        <v>31</v>
      </c>
      <c r="B37" s="16" t="s">
        <v>2</v>
      </c>
      <c r="C37" s="38">
        <f>25.4+450+60+380+450+455.3</f>
        <v>1820.7</v>
      </c>
      <c r="D37" s="17" t="s">
        <v>7</v>
      </c>
      <c r="E37" s="18"/>
      <c r="F37" s="19">
        <f t="shared" si="1"/>
        <v>0</v>
      </c>
    </row>
    <row r="38" spans="1:8" ht="15" customHeight="1">
      <c r="A38" s="21">
        <f t="shared" si="3"/>
        <v>32</v>
      </c>
      <c r="B38" s="16" t="s">
        <v>38</v>
      </c>
      <c r="C38" s="38">
        <v>1</v>
      </c>
      <c r="D38" s="17" t="s">
        <v>5</v>
      </c>
      <c r="E38" s="18"/>
      <c r="F38" s="19">
        <f t="shared" si="1"/>
        <v>0</v>
      </c>
    </row>
    <row r="39" spans="1:8" ht="15" customHeight="1">
      <c r="A39" s="21">
        <f t="shared" si="3"/>
        <v>33</v>
      </c>
      <c r="B39" s="16" t="s">
        <v>4</v>
      </c>
      <c r="C39" s="38">
        <v>2</v>
      </c>
      <c r="D39" s="17" t="s">
        <v>5</v>
      </c>
      <c r="E39" s="18"/>
      <c r="F39" s="19">
        <f t="shared" si="1"/>
        <v>0</v>
      </c>
      <c r="H39" s="1"/>
    </row>
    <row r="40" spans="1:8" ht="15" customHeight="1">
      <c r="A40" s="21">
        <f t="shared" si="3"/>
        <v>34</v>
      </c>
      <c r="B40" s="16" t="s">
        <v>64</v>
      </c>
      <c r="C40" s="38">
        <v>12</v>
      </c>
      <c r="D40" s="17" t="s">
        <v>5</v>
      </c>
      <c r="E40" s="18"/>
      <c r="F40" s="19">
        <f t="shared" si="1"/>
        <v>0</v>
      </c>
      <c r="H40" s="6"/>
    </row>
    <row r="41" spans="1:8" ht="15" customHeight="1">
      <c r="A41" s="21">
        <f t="shared" si="3"/>
        <v>35</v>
      </c>
      <c r="B41" s="16" t="s">
        <v>65</v>
      </c>
      <c r="C41" s="38">
        <v>5</v>
      </c>
      <c r="D41" s="17" t="s">
        <v>5</v>
      </c>
      <c r="E41" s="18"/>
      <c r="F41" s="19">
        <f t="shared" si="1"/>
        <v>0</v>
      </c>
    </row>
    <row r="42" spans="1:8" ht="15" customHeight="1">
      <c r="A42" s="21">
        <f t="shared" si="3"/>
        <v>36</v>
      </c>
      <c r="B42" s="16" t="s">
        <v>8</v>
      </c>
      <c r="C42" s="38">
        <v>9</v>
      </c>
      <c r="D42" s="17" t="s">
        <v>5</v>
      </c>
      <c r="E42" s="18"/>
      <c r="F42" s="19">
        <f t="shared" si="1"/>
        <v>0</v>
      </c>
    </row>
    <row r="43" spans="1:8" ht="15" customHeight="1">
      <c r="A43" s="21">
        <f t="shared" si="3"/>
        <v>37</v>
      </c>
      <c r="B43" s="16" t="s">
        <v>67</v>
      </c>
      <c r="C43" s="38">
        <v>500</v>
      </c>
      <c r="D43" s="17" t="s">
        <v>7</v>
      </c>
      <c r="E43" s="18"/>
      <c r="F43" s="19">
        <f t="shared" si="1"/>
        <v>0</v>
      </c>
    </row>
    <row r="44" spans="1:8" ht="15" customHeight="1">
      <c r="A44" s="21">
        <f t="shared" si="3"/>
        <v>38</v>
      </c>
      <c r="B44" s="16" t="s">
        <v>9</v>
      </c>
      <c r="C44" s="38">
        <f>59*3+67+59+59+59+59.5+64</f>
        <v>544.5</v>
      </c>
      <c r="D44" s="17" t="s">
        <v>7</v>
      </c>
      <c r="E44" s="18"/>
      <c r="F44" s="19">
        <f t="shared" si="1"/>
        <v>0</v>
      </c>
    </row>
    <row r="45" spans="1:8" ht="15" customHeight="1">
      <c r="A45" s="21">
        <f t="shared" si="3"/>
        <v>39</v>
      </c>
      <c r="B45" s="16" t="s">
        <v>11</v>
      </c>
      <c r="C45" s="38">
        <v>95</v>
      </c>
      <c r="D45" s="17" t="s">
        <v>7</v>
      </c>
      <c r="E45" s="18"/>
      <c r="F45" s="19">
        <f t="shared" si="1"/>
        <v>0</v>
      </c>
    </row>
    <row r="46" spans="1:8" ht="15" customHeight="1">
      <c r="A46" s="21">
        <f t="shared" si="3"/>
        <v>40</v>
      </c>
      <c r="B46" s="16" t="s">
        <v>10</v>
      </c>
      <c r="C46" s="38">
        <f>300.7+44.8+32.2+428+317.1+121.8+64+320+437.6+445.5+67+84.4</f>
        <v>2663.1000000000004</v>
      </c>
      <c r="D46" s="17" t="s">
        <v>7</v>
      </c>
      <c r="E46" s="18"/>
      <c r="F46" s="19">
        <f t="shared" si="1"/>
        <v>0</v>
      </c>
    </row>
    <row r="47" spans="1:8" ht="15" customHeight="1">
      <c r="A47" s="21">
        <f t="shared" si="3"/>
        <v>41</v>
      </c>
      <c r="B47" s="16" t="s">
        <v>13</v>
      </c>
      <c r="C47" s="38">
        <f>37.9+234.6+214.7+300.7+420+420+417</f>
        <v>2044.9</v>
      </c>
      <c r="D47" s="17" t="s">
        <v>7</v>
      </c>
      <c r="E47" s="18"/>
      <c r="F47" s="19">
        <f t="shared" si="1"/>
        <v>0</v>
      </c>
    </row>
    <row r="48" spans="1:8" ht="15" customHeight="1">
      <c r="A48" s="21">
        <f t="shared" si="3"/>
        <v>42</v>
      </c>
      <c r="B48" s="16" t="s">
        <v>12</v>
      </c>
      <c r="C48" s="38">
        <f>29.9+81.4</f>
        <v>111.30000000000001</v>
      </c>
      <c r="D48" s="17" t="s">
        <v>7</v>
      </c>
      <c r="E48" s="18"/>
      <c r="F48" s="19">
        <f t="shared" si="1"/>
        <v>0</v>
      </c>
    </row>
    <row r="49" spans="1:8" ht="15" customHeight="1">
      <c r="A49" s="21">
        <f t="shared" si="3"/>
        <v>43</v>
      </c>
      <c r="B49" s="16" t="s">
        <v>19</v>
      </c>
      <c r="C49" s="38">
        <f>312+413.9+8.6+5.9+2.9+396.4+460.9+95.8</f>
        <v>1696.3999999999999</v>
      </c>
      <c r="D49" s="17" t="s">
        <v>7</v>
      </c>
      <c r="E49" s="18"/>
      <c r="F49" s="19">
        <f t="shared" si="1"/>
        <v>0</v>
      </c>
      <c r="H49" s="1"/>
    </row>
    <row r="50" spans="1:8" ht="15" customHeight="1">
      <c r="A50" s="21">
        <f t="shared" si="3"/>
        <v>44</v>
      </c>
      <c r="B50" s="16" t="s">
        <v>18</v>
      </c>
      <c r="C50" s="38">
        <v>66.400000000000006</v>
      </c>
      <c r="D50" s="17" t="s">
        <v>7</v>
      </c>
      <c r="E50" s="18"/>
      <c r="F50" s="19">
        <f t="shared" si="1"/>
        <v>0</v>
      </c>
    </row>
    <row r="51" spans="1:8" ht="15" customHeight="1">
      <c r="A51" s="21">
        <f t="shared" si="3"/>
        <v>45</v>
      </c>
      <c r="B51" s="16" t="s">
        <v>14</v>
      </c>
      <c r="C51" s="38">
        <f>101.6+400.2</f>
        <v>501.79999999999995</v>
      </c>
      <c r="D51" s="17" t="s">
        <v>7</v>
      </c>
      <c r="E51" s="18"/>
      <c r="F51" s="19">
        <f t="shared" si="1"/>
        <v>0</v>
      </c>
    </row>
    <row r="52" spans="1:8" ht="15" customHeight="1">
      <c r="A52" s="21">
        <f t="shared" si="3"/>
        <v>46</v>
      </c>
      <c r="B52" s="16" t="s">
        <v>22</v>
      </c>
      <c r="C52" s="38">
        <f>120.4+12.2</f>
        <v>132.6</v>
      </c>
      <c r="D52" s="17" t="s">
        <v>7</v>
      </c>
      <c r="E52" s="18"/>
      <c r="F52" s="19">
        <f t="shared" si="1"/>
        <v>0</v>
      </c>
    </row>
    <row r="53" spans="1:8" ht="15" customHeight="1">
      <c r="A53" s="21">
        <f t="shared" si="3"/>
        <v>47</v>
      </c>
      <c r="B53" s="16" t="s">
        <v>23</v>
      </c>
      <c r="C53" s="38">
        <f>390.4+83.8</f>
        <v>474.2</v>
      </c>
      <c r="D53" s="17" t="s">
        <v>7</v>
      </c>
      <c r="E53" s="18"/>
      <c r="F53" s="19">
        <f t="shared" si="1"/>
        <v>0</v>
      </c>
    </row>
    <row r="54" spans="1:8" ht="15" customHeight="1">
      <c r="A54" s="21">
        <f t="shared" si="3"/>
        <v>48</v>
      </c>
      <c r="B54" s="16" t="s">
        <v>15</v>
      </c>
      <c r="C54" s="38">
        <v>1</v>
      </c>
      <c r="D54" s="17" t="s">
        <v>5</v>
      </c>
      <c r="E54" s="18"/>
      <c r="F54" s="19">
        <f t="shared" si="1"/>
        <v>0</v>
      </c>
    </row>
    <row r="55" spans="1:8" ht="15" customHeight="1">
      <c r="A55" s="21">
        <f t="shared" si="3"/>
        <v>49</v>
      </c>
      <c r="B55" s="16" t="s">
        <v>16</v>
      </c>
      <c r="C55" s="38">
        <v>1</v>
      </c>
      <c r="D55" s="17" t="s">
        <v>5</v>
      </c>
      <c r="E55" s="18"/>
      <c r="F55" s="19">
        <f t="shared" si="1"/>
        <v>0</v>
      </c>
    </row>
    <row r="56" spans="1:8" ht="15" customHeight="1">
      <c r="A56" s="21">
        <f t="shared" si="3"/>
        <v>50</v>
      </c>
      <c r="B56" s="16" t="s">
        <v>17</v>
      </c>
      <c r="C56" s="38">
        <v>1</v>
      </c>
      <c r="D56" s="17" t="s">
        <v>5</v>
      </c>
      <c r="E56" s="18"/>
      <c r="F56" s="19">
        <f t="shared" si="1"/>
        <v>0</v>
      </c>
    </row>
    <row r="57" spans="1:8" ht="15" customHeight="1">
      <c r="A57" s="21">
        <f t="shared" si="3"/>
        <v>51</v>
      </c>
      <c r="B57" s="16" t="s">
        <v>32</v>
      </c>
      <c r="C57" s="38">
        <v>1</v>
      </c>
      <c r="D57" s="17" t="s">
        <v>6</v>
      </c>
      <c r="E57" s="18"/>
      <c r="F57" s="19">
        <f t="shared" si="1"/>
        <v>0</v>
      </c>
    </row>
    <row r="58" spans="1:8" ht="15" customHeight="1">
      <c r="A58" s="21">
        <f t="shared" si="3"/>
        <v>52</v>
      </c>
      <c r="B58" s="16" t="s">
        <v>33</v>
      </c>
      <c r="C58" s="38">
        <v>1</v>
      </c>
      <c r="D58" s="17" t="s">
        <v>6</v>
      </c>
      <c r="E58" s="18"/>
      <c r="F58" s="19">
        <f t="shared" si="1"/>
        <v>0</v>
      </c>
    </row>
    <row r="59" spans="1:8" ht="15" customHeight="1">
      <c r="A59" s="21">
        <f t="shared" si="3"/>
        <v>53</v>
      </c>
      <c r="B59" s="16" t="s">
        <v>34</v>
      </c>
      <c r="C59" s="38">
        <v>1</v>
      </c>
      <c r="D59" s="17" t="s">
        <v>6</v>
      </c>
      <c r="E59" s="18"/>
      <c r="F59" s="19">
        <f t="shared" si="1"/>
        <v>0</v>
      </c>
    </row>
    <row r="60" spans="1:8" ht="15" customHeight="1">
      <c r="A60" s="21">
        <f t="shared" si="3"/>
        <v>54</v>
      </c>
      <c r="B60" s="16" t="s">
        <v>35</v>
      </c>
      <c r="C60" s="38">
        <v>1</v>
      </c>
      <c r="D60" s="17" t="s">
        <v>6</v>
      </c>
      <c r="E60" s="18"/>
      <c r="F60" s="19">
        <f t="shared" si="1"/>
        <v>0</v>
      </c>
    </row>
    <row r="61" spans="1:8" ht="15" customHeight="1">
      <c r="A61" s="21">
        <f t="shared" si="3"/>
        <v>55</v>
      </c>
      <c r="B61" s="16" t="s">
        <v>20</v>
      </c>
      <c r="C61" s="38">
        <v>1</v>
      </c>
      <c r="D61" s="17" t="s">
        <v>5</v>
      </c>
      <c r="E61" s="18"/>
      <c r="F61" s="19">
        <f t="shared" si="1"/>
        <v>0</v>
      </c>
    </row>
    <row r="62" spans="1:8" ht="15" customHeight="1">
      <c r="A62" s="21">
        <f t="shared" si="3"/>
        <v>56</v>
      </c>
      <c r="B62" s="16" t="s">
        <v>62</v>
      </c>
      <c r="C62" s="38">
        <v>1</v>
      </c>
      <c r="D62" s="17" t="s">
        <v>5</v>
      </c>
      <c r="E62" s="18"/>
      <c r="F62" s="19">
        <f t="shared" si="1"/>
        <v>0</v>
      </c>
    </row>
    <row r="63" spans="1:8" ht="15" customHeight="1">
      <c r="A63" s="21">
        <f t="shared" si="3"/>
        <v>57</v>
      </c>
      <c r="B63" s="16" t="s">
        <v>63</v>
      </c>
      <c r="C63" s="38">
        <v>1175</v>
      </c>
      <c r="D63" s="17" t="s">
        <v>36</v>
      </c>
      <c r="E63" s="18"/>
      <c r="F63" s="19">
        <f t="shared" si="1"/>
        <v>0</v>
      </c>
    </row>
    <row r="64" spans="1:8" ht="15" customHeight="1">
      <c r="A64" s="21">
        <f t="shared" si="3"/>
        <v>58</v>
      </c>
      <c r="B64" s="16" t="s">
        <v>72</v>
      </c>
      <c r="C64" s="38">
        <v>526</v>
      </c>
      <c r="D64" s="17" t="s">
        <v>36</v>
      </c>
      <c r="E64" s="18"/>
      <c r="F64" s="19">
        <f t="shared" si="1"/>
        <v>0</v>
      </c>
    </row>
    <row r="65" spans="1:8" ht="15" customHeight="1">
      <c r="A65" s="21">
        <f t="shared" si="3"/>
        <v>59</v>
      </c>
      <c r="B65" s="16" t="s">
        <v>99</v>
      </c>
      <c r="C65" s="38">
        <v>250</v>
      </c>
      <c r="D65" s="17" t="s">
        <v>36</v>
      </c>
      <c r="E65" s="18"/>
      <c r="F65" s="19">
        <f t="shared" si="1"/>
        <v>0</v>
      </c>
      <c r="H65" s="1"/>
    </row>
    <row r="66" spans="1:8" ht="15" customHeight="1">
      <c r="A66" s="21">
        <f t="shared" si="3"/>
        <v>60</v>
      </c>
      <c r="B66" s="16" t="s">
        <v>69</v>
      </c>
      <c r="C66" s="38">
        <v>194</v>
      </c>
      <c r="D66" s="17" t="s">
        <v>36</v>
      </c>
      <c r="E66" s="18"/>
      <c r="F66" s="19">
        <f t="shared" si="1"/>
        <v>0</v>
      </c>
      <c r="H66" s="1"/>
    </row>
    <row r="67" spans="1:8" ht="15" customHeight="1">
      <c r="A67" s="21">
        <f t="shared" si="3"/>
        <v>61</v>
      </c>
      <c r="B67" s="16" t="s">
        <v>70</v>
      </c>
      <c r="C67" s="38">
        <v>250</v>
      </c>
      <c r="D67" s="17" t="s">
        <v>66</v>
      </c>
      <c r="E67" s="18"/>
      <c r="F67" s="19">
        <f t="shared" si="1"/>
        <v>0</v>
      </c>
      <c r="H67" s="1"/>
    </row>
    <row r="68" spans="1:8" ht="15" customHeight="1">
      <c r="A68" s="21">
        <f t="shared" si="3"/>
        <v>62</v>
      </c>
      <c r="B68" s="16" t="s">
        <v>71</v>
      </c>
      <c r="C68" s="38">
        <v>28300</v>
      </c>
      <c r="D68" s="17" t="s">
        <v>68</v>
      </c>
      <c r="E68" s="18"/>
      <c r="F68" s="19">
        <f t="shared" si="1"/>
        <v>0</v>
      </c>
      <c r="H68" s="1"/>
    </row>
    <row r="69" spans="1:8" ht="15" customHeight="1">
      <c r="A69" s="21">
        <f t="shared" si="3"/>
        <v>63</v>
      </c>
      <c r="B69" s="16" t="s">
        <v>40</v>
      </c>
      <c r="C69" s="38">
        <v>1250</v>
      </c>
      <c r="D69" s="17" t="s">
        <v>7</v>
      </c>
      <c r="E69" s="18"/>
      <c r="F69" s="19">
        <f t="shared" si="1"/>
        <v>0</v>
      </c>
      <c r="H69" s="1"/>
    </row>
    <row r="70" spans="1:8" ht="15" customHeight="1">
      <c r="A70" s="21">
        <f t="shared" si="3"/>
        <v>64</v>
      </c>
      <c r="B70" s="22" t="s">
        <v>73</v>
      </c>
      <c r="C70" s="38">
        <v>1</v>
      </c>
      <c r="D70" s="25" t="s">
        <v>5</v>
      </c>
      <c r="E70" s="18"/>
      <c r="F70" s="19">
        <f t="shared" si="1"/>
        <v>0</v>
      </c>
    </row>
    <row r="71" spans="1:8" ht="15" customHeight="1">
      <c r="A71" s="21">
        <f t="shared" si="3"/>
        <v>65</v>
      </c>
      <c r="B71" s="22" t="s">
        <v>84</v>
      </c>
      <c r="C71" s="38">
        <v>2</v>
      </c>
      <c r="D71" s="25" t="s">
        <v>5</v>
      </c>
      <c r="E71" s="18"/>
      <c r="F71" s="19">
        <f t="shared" si="1"/>
        <v>0</v>
      </c>
    </row>
    <row r="72" spans="1:8" ht="15" customHeight="1">
      <c r="A72" s="21">
        <f t="shared" si="3"/>
        <v>66</v>
      </c>
      <c r="B72" s="22" t="s">
        <v>82</v>
      </c>
      <c r="C72" s="38">
        <v>3</v>
      </c>
      <c r="D72" s="25" t="s">
        <v>5</v>
      </c>
      <c r="E72" s="18"/>
      <c r="F72" s="19">
        <f t="shared" si="1"/>
        <v>0</v>
      </c>
    </row>
    <row r="73" spans="1:8" ht="15" customHeight="1">
      <c r="A73" s="21">
        <f t="shared" si="3"/>
        <v>67</v>
      </c>
      <c r="B73" s="22" t="s">
        <v>83</v>
      </c>
      <c r="C73" s="38">
        <v>3</v>
      </c>
      <c r="D73" s="25" t="s">
        <v>5</v>
      </c>
      <c r="E73" s="18"/>
      <c r="F73" s="19">
        <f t="shared" si="1"/>
        <v>0</v>
      </c>
    </row>
    <row r="74" spans="1:8" ht="15" customHeight="1">
      <c r="A74" s="21">
        <f t="shared" si="3"/>
        <v>68</v>
      </c>
      <c r="B74" s="22" t="s">
        <v>85</v>
      </c>
      <c r="C74" s="38">
        <v>1</v>
      </c>
      <c r="D74" s="25" t="s">
        <v>5</v>
      </c>
      <c r="E74" s="18"/>
      <c r="F74" s="19">
        <f t="shared" si="1"/>
        <v>0</v>
      </c>
    </row>
    <row r="75" spans="1:8" ht="15" customHeight="1">
      <c r="A75" s="21">
        <f t="shared" si="3"/>
        <v>69</v>
      </c>
      <c r="B75" s="22" t="s">
        <v>87</v>
      </c>
      <c r="C75" s="38">
        <v>9700</v>
      </c>
      <c r="D75" s="25" t="s">
        <v>36</v>
      </c>
      <c r="E75" s="18"/>
      <c r="F75" s="19">
        <f t="shared" si="1"/>
        <v>0</v>
      </c>
    </row>
    <row r="76" spans="1:8" ht="15" customHeight="1">
      <c r="A76" s="21">
        <f t="shared" si="3"/>
        <v>70</v>
      </c>
      <c r="B76" s="22" t="s">
        <v>88</v>
      </c>
      <c r="C76" s="38">
        <v>20000</v>
      </c>
      <c r="D76" s="25" t="s">
        <v>39</v>
      </c>
      <c r="E76" s="18"/>
      <c r="F76" s="19">
        <f t="shared" si="1"/>
        <v>0</v>
      </c>
    </row>
    <row r="77" spans="1:8" ht="15" customHeight="1">
      <c r="A77" s="21">
        <f t="shared" si="3"/>
        <v>71</v>
      </c>
      <c r="B77" s="22" t="s">
        <v>86</v>
      </c>
      <c r="C77" s="38">
        <v>7200</v>
      </c>
      <c r="D77" s="25" t="s">
        <v>39</v>
      </c>
      <c r="E77" s="18"/>
      <c r="F77" s="19">
        <f t="shared" si="1"/>
        <v>0</v>
      </c>
    </row>
    <row r="78" spans="1:8" ht="15" customHeight="1">
      <c r="A78" s="21">
        <f t="shared" si="3"/>
        <v>72</v>
      </c>
      <c r="B78" s="22" t="s">
        <v>89</v>
      </c>
      <c r="C78" s="39">
        <v>25</v>
      </c>
      <c r="D78" s="25" t="s">
        <v>5</v>
      </c>
      <c r="E78" s="18"/>
      <c r="F78" s="19">
        <f t="shared" si="1"/>
        <v>0</v>
      </c>
    </row>
    <row r="79" spans="1:8" ht="15" customHeight="1">
      <c r="A79" s="21">
        <f t="shared" si="3"/>
        <v>73</v>
      </c>
      <c r="B79" s="22" t="s">
        <v>74</v>
      </c>
      <c r="C79" s="39">
        <v>6</v>
      </c>
      <c r="D79" s="25" t="s">
        <v>53</v>
      </c>
      <c r="E79" s="18"/>
      <c r="F79" s="19">
        <f t="shared" si="1"/>
        <v>0</v>
      </c>
    </row>
    <row r="80" spans="1:8" ht="15" customHeight="1">
      <c r="A80" s="21">
        <f t="shared" si="3"/>
        <v>74</v>
      </c>
      <c r="B80" s="22" t="s">
        <v>47</v>
      </c>
      <c r="C80" s="39">
        <v>1</v>
      </c>
      <c r="D80" s="25" t="s">
        <v>6</v>
      </c>
      <c r="E80" s="18">
        <v>500000</v>
      </c>
      <c r="F80" s="19">
        <f>+E80*C80</f>
        <v>500000</v>
      </c>
    </row>
    <row r="81" spans="1:6" ht="15" customHeight="1" thickBot="1">
      <c r="A81" s="26"/>
      <c r="B81" s="40"/>
      <c r="C81" s="41"/>
      <c r="D81" s="40"/>
      <c r="E81" s="27"/>
      <c r="F81" s="28"/>
    </row>
    <row r="82" spans="1:6" ht="15" customHeight="1">
      <c r="A82" s="11"/>
      <c r="B82" s="8"/>
      <c r="C82" s="30"/>
      <c r="D82" s="8"/>
      <c r="E82" s="9"/>
      <c r="F82" s="9"/>
    </row>
    <row r="83" spans="1:6" ht="15" customHeight="1" thickBot="1">
      <c r="A83" s="10"/>
      <c r="B83" s="14" t="s">
        <v>94</v>
      </c>
      <c r="C83" s="31"/>
      <c r="D83" s="46">
        <f>+SUM(F7:F81)</f>
        <v>500000</v>
      </c>
      <c r="E83" s="47"/>
      <c r="F83" s="47"/>
    </row>
    <row r="84" spans="1:6" ht="15" customHeight="1">
      <c r="A84" s="10"/>
      <c r="D84" s="12"/>
      <c r="E84" s="13"/>
      <c r="F84" s="13"/>
    </row>
    <row r="85" spans="1:6" ht="15" customHeight="1">
      <c r="A85" s="10"/>
      <c r="B85" s="2" t="s">
        <v>48</v>
      </c>
      <c r="C85" s="32"/>
      <c r="D85" s="3"/>
      <c r="E85" s="3"/>
      <c r="F85" s="4"/>
    </row>
    <row r="86" spans="1:6" ht="15" customHeight="1">
      <c r="B86" s="2"/>
      <c r="F86" s="5"/>
    </row>
    <row r="87" spans="1:6" ht="15" customHeight="1">
      <c r="B87" s="2" t="s">
        <v>49</v>
      </c>
      <c r="C87" s="32"/>
      <c r="D87" s="3"/>
      <c r="E87" s="3"/>
      <c r="F87" s="4"/>
    </row>
    <row r="88" spans="1:6" ht="15" customHeight="1">
      <c r="B88" s="2"/>
      <c r="F88" s="5"/>
    </row>
    <row r="89" spans="1:6" ht="15" customHeight="1">
      <c r="B89" s="2" t="s">
        <v>50</v>
      </c>
      <c r="C89" s="32"/>
      <c r="D89" s="3"/>
      <c r="E89" s="3"/>
      <c r="F89" s="4"/>
    </row>
    <row r="90" spans="1:6" ht="15" customHeight="1">
      <c r="B90" s="2"/>
      <c r="F90" s="5"/>
    </row>
    <row r="91" spans="1:6" ht="15" customHeight="1">
      <c r="B91" s="2" t="s">
        <v>51</v>
      </c>
      <c r="C91" s="32"/>
      <c r="D91" s="3"/>
      <c r="E91" s="3"/>
      <c r="F91" s="4"/>
    </row>
    <row r="92" spans="1:6" ht="15" customHeight="1"/>
  </sheetData>
  <mergeCells count="5">
    <mergeCell ref="A1:F1"/>
    <mergeCell ref="A2:F2"/>
    <mergeCell ref="A3:F3"/>
    <mergeCell ref="A4:F4"/>
    <mergeCell ref="D83:F83"/>
  </mergeCells>
  <printOptions horizontalCentered="1"/>
  <pageMargins left="0.7" right="0.7" top="0.75" bottom="0.75" header="0.3" footer="0.3"/>
  <pageSetup scale="85" fitToHeight="3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Atkins</dc:creator>
  <cp:lastModifiedBy>Chris Dehmel</cp:lastModifiedBy>
  <cp:lastPrinted>2024-04-15T22:22:03Z</cp:lastPrinted>
  <dcterms:created xsi:type="dcterms:W3CDTF">2024-04-08T15:21:04Z</dcterms:created>
  <dcterms:modified xsi:type="dcterms:W3CDTF">2024-04-15T22:44:45Z</dcterms:modified>
</cp:coreProperties>
</file>